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bookViews>
    <workbookView xWindow="960" yWindow="460" windowWidth="24640" windowHeight="13280" tabRatio="500" activeTab="0"/>
  </bookViews>
  <sheets>
    <sheet name="save money" sheetId="1" r:id="rId1"/>
  </sheets>
  <definedNames/>
  <calcPr calcId="150001"/>
  <extLst/>
</workbook>
</file>

<file path=xl/sharedStrings.xml><?xml version="1.0" encoding="utf-8"?>
<sst xmlns="http://schemas.openxmlformats.org/spreadsheetml/2006/main" count="34" uniqueCount="33">
  <si>
    <t>Assumptions</t>
  </si>
  <si>
    <t>1. What is the expected annual return for your investment portfolio?</t>
  </si>
  <si>
    <t>3. How much do you save annually including company matches?</t>
  </si>
  <si>
    <t>This is the value of all your financial accounts.</t>
  </si>
  <si>
    <t>Explanation</t>
  </si>
  <si>
    <t>2. What is your current savings balance including 401k, IRA, checking account, etc.?</t>
  </si>
  <si>
    <t xml:space="preserve">4. By what percent will the amount you save each year increase? </t>
  </si>
  <si>
    <t>Year</t>
  </si>
  <si>
    <t>Beginning Balance</t>
  </si>
  <si>
    <t>Annual Savings</t>
  </si>
  <si>
    <t>Extra Savings (lottery, inheritance, etc)</t>
  </si>
  <si>
    <t>Investment Gain</t>
  </si>
  <si>
    <t>One time expenses (down payment, emergencies, etc.)</t>
  </si>
  <si>
    <t>Adjustments You Can Make</t>
  </si>
  <si>
    <t xml:space="preserve">1. You can add an amount in any year under column F for extra savings windfalls. </t>
  </si>
  <si>
    <t xml:space="preserve">2. You can add an amount in any year under column G for one-time expenses. </t>
  </si>
  <si>
    <t>Ending Balance</t>
  </si>
  <si>
    <t>Ending Balance in Today's Dollars</t>
  </si>
  <si>
    <t>Amount You Could Spend Annually If You Retired This Year</t>
  </si>
  <si>
    <t>5. What percent of your portfolio will you spend in your first year of retirement?</t>
  </si>
  <si>
    <t>adding a new dollar amount. The annual percentage adjustment to savings will</t>
  </si>
  <si>
    <t>then be based on the new annual savings amount.</t>
  </si>
  <si>
    <t>3. You can manually adjust the annual savings in a given year in column E by</t>
  </si>
  <si>
    <t>This figure is used to adjust columns J and L for inflation so you can visualize how much money it is in today's dollars.</t>
  </si>
  <si>
    <t>6. What is the expected rate of inflation.</t>
  </si>
  <si>
    <t>Amount You Could Spend In Today's Dollars If You Retired This Year</t>
  </si>
  <si>
    <t>This is the dollar (or other currency) amount of how much you add to your savings each year plus the dollar amount of what your employer contributes.</t>
  </si>
  <si>
    <t>Depending on how old you are when you retire, conventional wisdom is to spend 3% to 4% of your investment portfolio in your first year of retirement.</t>
  </si>
  <si>
    <t>If you save $5,000 this year and you expect the amount to increase by 5% next year or $250 then put 5%</t>
  </si>
  <si>
    <t>Am I Saving Enough to Retire Spreadsheet</t>
  </si>
  <si>
    <t>This is the annual rate of return on your portfolio including income and  unrealized gains. See Episode 9: What Investment Rate of Return Can You Expect?</t>
  </si>
  <si>
    <t>Click here for video tutorial on how to use the spreadsheet.</t>
  </si>
  <si>
    <t>v.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</si>
</sst>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00"/>
    <numFmt numFmtId="168" formatCode="_(* #,##0.000000000_);_(* \(#,##0.000000000\);_(* &quot;-&quot;??_);_(@_)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sz val="24"/>
      <color theme="1"/>
      <name val="Calibri"/>
      <family val="2"/>
      <scheme val="minor"/>
    </font>
    <font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2" xfId="21" applyFont="1" applyAlignment="1">
      <alignment horizontal="center"/>
    </xf>
    <xf numFmtId="0" fontId="8" fillId="2" borderId="1" xfId="20" applyFont="1" applyAlignment="1">
      <alignment horizontal="center"/>
    </xf>
    <xf numFmtId="165" fontId="8" fillId="2" borderId="1" xfId="15" applyNumberFormat="1" applyFont="1" applyFill="1" applyBorder="1" applyAlignment="1">
      <alignment horizontal="center"/>
    </xf>
    <xf numFmtId="166" fontId="8" fillId="2" borderId="1" xfId="18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166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5" fillId="0" borderId="0" xfId="74"/>
    <xf numFmtId="0" fontId="9" fillId="0" borderId="0" xfId="0" applyFont="1"/>
    <xf numFmtId="168" fontId="0" fillId="0" borderId="0" xfId="0" applyNumberFormat="1"/>
    <xf numFmtId="0" fontId="4" fillId="0" borderId="0" xfId="0" applyFont="1" applyAlignment="1">
      <alignment wrapText="1"/>
    </xf>
    <xf numFmtId="0" fontId="10" fillId="0" borderId="0" xfId="74" applyFont="1"/>
    <xf numFmtId="0" fontId="5" fillId="3" borderId="0" xfId="74" applyFill="1"/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Tota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neyfortherestofus.net" TargetMode="External" /><Relationship Id="rId3" Type="http://schemas.openxmlformats.org/officeDocument/2006/relationships/hyperlink" Target="http://www.moneyfortherestofus.ne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0</xdr:row>
      <xdr:rowOff>1381125</xdr:rowOff>
    </xdr:to>
    <xdr:pic>
      <xdr:nvPicPr>
        <xdr:cNvPr id="5" name="Picture 4" descr="money-weblogo.png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38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fortherestofus.net/save" TargetMode="External" /><Relationship Id="rId2" Type="http://schemas.openxmlformats.org/officeDocument/2006/relationships/hyperlink" Target="http://moneyfortherestofus.net/mny009-expected-return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tabSelected="1" workbookViewId="0" topLeftCell="A1">
      <selection activeCell="A3" sqref="A3"/>
    </sheetView>
  </sheetViews>
  <sheetFormatPr defaultColWidth="11.00390625" defaultRowHeight="15.75"/>
  <cols>
    <col min="1" max="1" width="80.625" style="0" customWidth="1"/>
    <col min="2" max="2" width="12.00390625" style="0" bestFit="1" customWidth="1"/>
    <col min="3" max="3" width="3.125" style="0" customWidth="1"/>
    <col min="4" max="4" width="21.375" style="0" customWidth="1"/>
    <col min="5" max="5" width="15.375" style="0" bestFit="1" customWidth="1"/>
    <col min="6" max="6" width="43.125" style="0" customWidth="1"/>
    <col min="7" max="7" width="56.00390625" style="0" customWidth="1"/>
    <col min="8" max="8" width="19.00390625" style="0" customWidth="1"/>
    <col min="9" max="9" width="27.00390625" style="0" customWidth="1"/>
    <col min="10" max="10" width="34.125" style="0" customWidth="1"/>
    <col min="11" max="11" width="58.00390625" style="0" bestFit="1" customWidth="1"/>
    <col min="12" max="12" width="66.375" style="0" bestFit="1" customWidth="1"/>
    <col min="13" max="13" width="3.125" style="0" customWidth="1"/>
  </cols>
  <sheetData>
    <row r="1" ht="112" customHeight="1"/>
    <row r="2" spans="1:2" ht="49" customHeight="1">
      <c r="A2" s="14" t="s">
        <v>29</v>
      </c>
      <c r="B2" t="s">
        <v>32</v>
      </c>
    </row>
    <row r="3" ht="37" customHeight="1">
      <c r="A3" s="18" t="s">
        <v>31</v>
      </c>
    </row>
    <row r="5" spans="1:4" ht="19">
      <c r="A5" s="8" t="s">
        <v>0</v>
      </c>
      <c r="D5" s="8" t="s">
        <v>4</v>
      </c>
    </row>
    <row r="6" ht="19">
      <c r="D6" s="1"/>
    </row>
    <row r="7" spans="1:5" ht="19">
      <c r="A7" s="16" t="s">
        <v>1</v>
      </c>
      <c r="B7" s="5">
        <v>0.06</v>
      </c>
      <c r="D7" s="17" t="s">
        <v>30</v>
      </c>
      <c r="E7" s="13"/>
    </row>
    <row r="8" spans="1:4" ht="19">
      <c r="A8" s="1" t="s">
        <v>5</v>
      </c>
      <c r="B8" s="6">
        <v>0</v>
      </c>
      <c r="D8" s="1" t="s">
        <v>3</v>
      </c>
    </row>
    <row r="9" spans="1:10" ht="19">
      <c r="A9" s="1" t="s">
        <v>2</v>
      </c>
      <c r="B9" s="6">
        <v>16000</v>
      </c>
      <c r="D9" s="1" t="s">
        <v>26</v>
      </c>
      <c r="J9" s="15"/>
    </row>
    <row r="10" spans="1:11" ht="19">
      <c r="A10" s="1" t="s">
        <v>6</v>
      </c>
      <c r="B10" s="5">
        <v>0.04</v>
      </c>
      <c r="D10" s="1" t="s">
        <v>28</v>
      </c>
      <c r="K10" s="11"/>
    </row>
    <row r="11" spans="1:10" ht="19">
      <c r="A11" s="1" t="s">
        <v>19</v>
      </c>
      <c r="B11" s="5">
        <v>0.04</v>
      </c>
      <c r="D11" s="1" t="s">
        <v>27</v>
      </c>
      <c r="J11" s="12"/>
    </row>
    <row r="12" spans="1:4" ht="19">
      <c r="A12" s="1" t="s">
        <v>24</v>
      </c>
      <c r="B12" s="5">
        <v>0.03</v>
      </c>
      <c r="D12" s="1" t="s">
        <v>23</v>
      </c>
    </row>
    <row r="15" spans="1:14" ht="20" thickBot="1">
      <c r="A15" s="9" t="s">
        <v>13</v>
      </c>
      <c r="B15" s="3" t="s">
        <v>7</v>
      </c>
      <c r="C15" s="2"/>
      <c r="D15" s="3" t="s">
        <v>8</v>
      </c>
      <c r="E15" s="3" t="s">
        <v>9</v>
      </c>
      <c r="F15" s="4" t="s">
        <v>10</v>
      </c>
      <c r="G15" s="4" t="s">
        <v>12</v>
      </c>
      <c r="H15" s="3" t="s">
        <v>11</v>
      </c>
      <c r="I15" s="3" t="s">
        <v>16</v>
      </c>
      <c r="J15" s="3" t="s">
        <v>17</v>
      </c>
      <c r="K15" s="3" t="s">
        <v>18</v>
      </c>
      <c r="L15" s="3" t="s">
        <v>25</v>
      </c>
      <c r="M15" s="3"/>
      <c r="N15" s="3" t="s">
        <v>7</v>
      </c>
    </row>
    <row r="16" spans="1:14" ht="20" thickTop="1">
      <c r="A16" s="7" t="s">
        <v>14</v>
      </c>
      <c r="B16">
        <v>1</v>
      </c>
      <c r="D16" s="10">
        <f>B8</f>
        <v>0</v>
      </c>
      <c r="E16" s="10">
        <f>B9</f>
        <v>16000</v>
      </c>
      <c r="F16" s="10">
        <v>0</v>
      </c>
      <c r="G16" s="10">
        <v>0</v>
      </c>
      <c r="H16" s="10">
        <f>(D16+(0.5*E16)+(ABS(F16)*0.5)-(ABS(G16)*0.5))*$B$7</f>
        <v>480</v>
      </c>
      <c r="I16" s="10">
        <f>D16+E16+ABS(F16)-ABS(G16)+H16</f>
        <v>16480</v>
      </c>
      <c r="J16" s="10">
        <f>I16*(1+B$12)^-N16</f>
        <v>16000</v>
      </c>
      <c r="K16" s="10">
        <f>I16*B$11</f>
        <v>659.2</v>
      </c>
      <c r="L16" s="10">
        <f>K16</f>
        <v>659.2</v>
      </c>
      <c r="N16">
        <f>B16</f>
        <v>1</v>
      </c>
    </row>
    <row r="17" spans="1:14" ht="19">
      <c r="A17" s="7" t="s">
        <v>15</v>
      </c>
      <c r="B17">
        <v>2</v>
      </c>
      <c r="D17" s="10">
        <f>I16</f>
        <v>16480</v>
      </c>
      <c r="E17" s="10">
        <f aca="true" t="shared" si="0" ref="E17:E48">E16*(1+$B$10)</f>
        <v>16640</v>
      </c>
      <c r="F17" s="10">
        <v>0</v>
      </c>
      <c r="G17" s="10">
        <v>0</v>
      </c>
      <c r="H17" s="10">
        <f aca="true" t="shared" si="1" ref="H17:H65">(D17+(0.5*E17)+(ABS(F17)*0.5)-(ABS(G17)*0.5))*$B$7</f>
        <v>1488</v>
      </c>
      <c r="I17" s="10">
        <f>D17+E17+ABS(F17)-ABS(G17)+H17</f>
        <v>34608</v>
      </c>
      <c r="J17" s="10">
        <f aca="true" t="shared" si="2" ref="J17:J65">I17*(1+B$12)^-N17</f>
        <v>32621.35922330097</v>
      </c>
      <c r="K17" s="10">
        <f>I17*B$11</f>
        <v>1384.32</v>
      </c>
      <c r="L17" s="10">
        <f>J17*B$11</f>
        <v>1304.8543689320388</v>
      </c>
      <c r="N17">
        <f aca="true" t="shared" si="3" ref="N17:N65">B17</f>
        <v>2</v>
      </c>
    </row>
    <row r="18" spans="1:14" ht="19">
      <c r="A18" s="7" t="s">
        <v>22</v>
      </c>
      <c r="B18">
        <v>3</v>
      </c>
      <c r="D18" s="10">
        <f>I17</f>
        <v>34608</v>
      </c>
      <c r="E18" s="10">
        <f t="shared" si="0"/>
        <v>17305.600000000002</v>
      </c>
      <c r="F18" s="10">
        <v>0</v>
      </c>
      <c r="G18" s="10">
        <v>0</v>
      </c>
      <c r="H18" s="10">
        <f t="shared" si="1"/>
        <v>2595.648</v>
      </c>
      <c r="I18" s="10">
        <f>D18+E18+ABS(F18)-ABS(G18)+H18</f>
        <v>54509.24800000001</v>
      </c>
      <c r="J18" s="10">
        <f t="shared" si="2"/>
        <v>49883.6836648129</v>
      </c>
      <c r="K18" s="10">
        <f>I18*B$11</f>
        <v>2180.36992</v>
      </c>
      <c r="L18" s="10">
        <f>J18*B$11</f>
        <v>1995.3473465925163</v>
      </c>
      <c r="N18">
        <f t="shared" si="3"/>
        <v>3</v>
      </c>
    </row>
    <row r="19" spans="1:14" ht="19">
      <c r="A19" s="7" t="s">
        <v>20</v>
      </c>
      <c r="B19">
        <v>4</v>
      </c>
      <c r="D19" s="10">
        <f aca="true" t="shared" si="4" ref="D19:D65">I18</f>
        <v>54509.24800000001</v>
      </c>
      <c r="E19" s="10">
        <f t="shared" si="0"/>
        <v>17997.824000000004</v>
      </c>
      <c r="F19" s="10">
        <v>0</v>
      </c>
      <c r="G19" s="10">
        <v>0</v>
      </c>
      <c r="H19" s="10">
        <f t="shared" si="1"/>
        <v>3810.4896000000003</v>
      </c>
      <c r="I19" s="10">
        <f aca="true" t="shared" si="5" ref="I19:I65">D19+E19+ABS(F19)-ABS(G19)+H19</f>
        <v>76317.56160000002</v>
      </c>
      <c r="J19" s="10">
        <f t="shared" si="2"/>
        <v>67807.16501010775</v>
      </c>
      <c r="K19" s="10">
        <f aca="true" t="shared" si="6" ref="K19:K65">I19*B$11</f>
        <v>3052.702464000001</v>
      </c>
      <c r="L19" s="10">
        <f aca="true" t="shared" si="7" ref="L19:L65">J19*B$11</f>
        <v>2712.2866004043103</v>
      </c>
      <c r="N19">
        <f t="shared" si="3"/>
        <v>4</v>
      </c>
    </row>
    <row r="20" spans="1:14" ht="19">
      <c r="A20" s="7" t="s">
        <v>21</v>
      </c>
      <c r="B20">
        <v>5</v>
      </c>
      <c r="D20" s="10">
        <f t="shared" si="4"/>
        <v>76317.56160000002</v>
      </c>
      <c r="E20" s="10">
        <f t="shared" si="0"/>
        <v>18717.736960000006</v>
      </c>
      <c r="F20" s="10">
        <v>0</v>
      </c>
      <c r="G20" s="10">
        <v>0</v>
      </c>
      <c r="H20" s="10">
        <f t="shared" si="1"/>
        <v>5140.585804800001</v>
      </c>
      <c r="I20" s="10">
        <f t="shared" si="5"/>
        <v>100175.88436480003</v>
      </c>
      <c r="J20" s="10">
        <f t="shared" si="2"/>
        <v>86412.59783652874</v>
      </c>
      <c r="K20" s="10">
        <f t="shared" si="6"/>
        <v>4007.0353745920015</v>
      </c>
      <c r="L20" s="10">
        <f t="shared" si="7"/>
        <v>3456.5039134611498</v>
      </c>
      <c r="N20">
        <f t="shared" si="3"/>
        <v>5</v>
      </c>
    </row>
    <row r="21" spans="2:14" ht="15.75">
      <c r="B21">
        <v>6</v>
      </c>
      <c r="D21" s="10">
        <f t="shared" si="4"/>
        <v>100175.88436480003</v>
      </c>
      <c r="E21" s="10">
        <f t="shared" si="0"/>
        <v>19466.446438400006</v>
      </c>
      <c r="F21" s="10">
        <v>0</v>
      </c>
      <c r="G21" s="10">
        <v>0</v>
      </c>
      <c r="H21" s="10">
        <f t="shared" si="1"/>
        <v>6594.546455040002</v>
      </c>
      <c r="I21" s="10">
        <f t="shared" si="5"/>
        <v>126236.87725824004</v>
      </c>
      <c r="J21" s="10">
        <f t="shared" si="2"/>
        <v>105721.39731668288</v>
      </c>
      <c r="K21" s="10">
        <f t="shared" si="6"/>
        <v>5049.475090329602</v>
      </c>
      <c r="L21" s="10">
        <f t="shared" si="7"/>
        <v>4228.855892667315</v>
      </c>
      <c r="N21">
        <f t="shared" si="3"/>
        <v>6</v>
      </c>
    </row>
    <row r="22" spans="2:14" ht="15.75">
      <c r="B22">
        <v>7</v>
      </c>
      <c r="D22" s="10">
        <f t="shared" si="4"/>
        <v>126236.87725824004</v>
      </c>
      <c r="E22" s="10">
        <f t="shared" si="0"/>
        <v>20245.104295936006</v>
      </c>
      <c r="F22" s="10">
        <v>0</v>
      </c>
      <c r="G22" s="10">
        <v>0</v>
      </c>
      <c r="H22" s="10">
        <f t="shared" si="1"/>
        <v>8181.565764372483</v>
      </c>
      <c r="I22" s="10">
        <f t="shared" si="5"/>
        <v>154663.54731854852</v>
      </c>
      <c r="J22" s="10">
        <f t="shared" si="2"/>
        <v>125755.61743896293</v>
      </c>
      <c r="K22" s="10">
        <f t="shared" si="6"/>
        <v>6186.5418927419405</v>
      </c>
      <c r="L22" s="10">
        <f t="shared" si="7"/>
        <v>5030.224697558518</v>
      </c>
      <c r="N22">
        <f t="shared" si="3"/>
        <v>7</v>
      </c>
    </row>
    <row r="23" spans="2:14" ht="15.75">
      <c r="B23">
        <v>8</v>
      </c>
      <c r="D23" s="10">
        <f t="shared" si="4"/>
        <v>154663.54731854852</v>
      </c>
      <c r="E23" s="10">
        <f t="shared" si="0"/>
        <v>21054.908467773446</v>
      </c>
      <c r="F23" s="10">
        <v>0</v>
      </c>
      <c r="G23" s="10">
        <v>0</v>
      </c>
      <c r="H23" s="10">
        <f t="shared" si="1"/>
        <v>9911.460093146115</v>
      </c>
      <c r="I23" s="10">
        <f t="shared" si="5"/>
        <v>185629.91587946806</v>
      </c>
      <c r="J23" s="10">
        <f t="shared" si="2"/>
        <v>146537.96976017117</v>
      </c>
      <c r="K23" s="10">
        <f t="shared" si="6"/>
        <v>7425.196635178722</v>
      </c>
      <c r="L23" s="10">
        <f t="shared" si="7"/>
        <v>5861.518790406847</v>
      </c>
      <c r="N23">
        <f t="shared" si="3"/>
        <v>8</v>
      </c>
    </row>
    <row r="24" spans="2:14" ht="15.75">
      <c r="B24">
        <v>9</v>
      </c>
      <c r="D24" s="10">
        <f t="shared" si="4"/>
        <v>185629.91587946806</v>
      </c>
      <c r="E24" s="10">
        <f t="shared" si="0"/>
        <v>21897.104806484385</v>
      </c>
      <c r="F24" s="10">
        <v>0</v>
      </c>
      <c r="G24" s="10">
        <v>0</v>
      </c>
      <c r="H24" s="10">
        <f t="shared" si="1"/>
        <v>11794.708096962613</v>
      </c>
      <c r="I24" s="10">
        <f t="shared" si="5"/>
        <v>219321.72878291507</v>
      </c>
      <c r="J24" s="10">
        <f t="shared" si="2"/>
        <v>168091.84270575698</v>
      </c>
      <c r="K24" s="10">
        <f t="shared" si="6"/>
        <v>8772.869151316603</v>
      </c>
      <c r="L24" s="10">
        <f t="shared" si="7"/>
        <v>6723.673708230279</v>
      </c>
      <c r="N24">
        <f t="shared" si="3"/>
        <v>9</v>
      </c>
    </row>
    <row r="25" spans="2:14" ht="15.75">
      <c r="B25">
        <v>10</v>
      </c>
      <c r="D25" s="10">
        <f t="shared" si="4"/>
        <v>219321.72878291507</v>
      </c>
      <c r="E25" s="10">
        <f t="shared" si="0"/>
        <v>22772.98899874376</v>
      </c>
      <c r="F25" s="10">
        <v>0</v>
      </c>
      <c r="G25" s="10">
        <v>0</v>
      </c>
      <c r="H25" s="10">
        <f t="shared" si="1"/>
        <v>13842.493396937216</v>
      </c>
      <c r="I25" s="10">
        <f t="shared" si="5"/>
        <v>255937.21117859604</v>
      </c>
      <c r="J25" s="10">
        <f t="shared" si="2"/>
        <v>190441.3214336314</v>
      </c>
      <c r="K25" s="10">
        <f t="shared" si="6"/>
        <v>10237.488447143842</v>
      </c>
      <c r="L25" s="10">
        <f t="shared" si="7"/>
        <v>7617.652857345257</v>
      </c>
      <c r="N25">
        <f t="shared" si="3"/>
        <v>10</v>
      </c>
    </row>
    <row r="26" spans="2:14" ht="15.75">
      <c r="B26">
        <v>11</v>
      </c>
      <c r="D26" s="10">
        <f t="shared" si="4"/>
        <v>255937.21117859604</v>
      </c>
      <c r="E26" s="10">
        <f t="shared" si="0"/>
        <v>23683.90855869351</v>
      </c>
      <c r="F26" s="10">
        <v>0</v>
      </c>
      <c r="G26" s="10">
        <v>0</v>
      </c>
      <c r="H26" s="10">
        <f t="shared" si="1"/>
        <v>16066.749927476569</v>
      </c>
      <c r="I26" s="10">
        <f t="shared" si="5"/>
        <v>295687.8696647661</v>
      </c>
      <c r="J26" s="10">
        <f t="shared" si="2"/>
        <v>213611.2082779888</v>
      </c>
      <c r="K26" s="10">
        <f t="shared" si="6"/>
        <v>11827.514786590646</v>
      </c>
      <c r="L26" s="10">
        <f t="shared" si="7"/>
        <v>8544.448331119553</v>
      </c>
      <c r="N26">
        <f t="shared" si="3"/>
        <v>11</v>
      </c>
    </row>
    <row r="27" spans="2:14" ht="15.75">
      <c r="B27">
        <v>12</v>
      </c>
      <c r="D27" s="10">
        <f t="shared" si="4"/>
        <v>295687.8696647661</v>
      </c>
      <c r="E27" s="10">
        <f t="shared" si="0"/>
        <v>24631.264901041253</v>
      </c>
      <c r="F27" s="10">
        <v>0</v>
      </c>
      <c r="G27" s="10">
        <v>0</v>
      </c>
      <c r="H27" s="10">
        <f t="shared" si="1"/>
        <v>18480.210126917205</v>
      </c>
      <c r="I27" s="10">
        <f t="shared" si="5"/>
        <v>338799.3446927246</v>
      </c>
      <c r="J27" s="10">
        <f t="shared" si="2"/>
        <v>237627.04379004103</v>
      </c>
      <c r="K27" s="10">
        <f t="shared" si="6"/>
        <v>13551.973787708983</v>
      </c>
      <c r="L27" s="10">
        <f t="shared" si="7"/>
        <v>9505.081751601641</v>
      </c>
      <c r="N27">
        <f t="shared" si="3"/>
        <v>12</v>
      </c>
    </row>
    <row r="28" spans="2:14" ht="15.75">
      <c r="B28">
        <v>13</v>
      </c>
      <c r="D28" s="10">
        <f t="shared" si="4"/>
        <v>338799.3446927246</v>
      </c>
      <c r="E28" s="10">
        <f t="shared" si="0"/>
        <v>25616.515497082903</v>
      </c>
      <c r="F28" s="10">
        <v>0</v>
      </c>
      <c r="G28" s="10">
        <v>0</v>
      </c>
      <c r="H28" s="10">
        <f t="shared" si="1"/>
        <v>21096.456146475964</v>
      </c>
      <c r="I28" s="10">
        <f t="shared" si="5"/>
        <v>385512.31633628346</v>
      </c>
      <c r="J28" s="10">
        <f t="shared" si="2"/>
        <v>262515.1283930661</v>
      </c>
      <c r="K28" s="10">
        <f t="shared" si="6"/>
        <v>15420.492653451338</v>
      </c>
      <c r="L28" s="10">
        <f t="shared" si="7"/>
        <v>10500.605135722644</v>
      </c>
      <c r="N28">
        <f t="shared" si="3"/>
        <v>13</v>
      </c>
    </row>
    <row r="29" spans="2:14" ht="15.75">
      <c r="B29">
        <v>14</v>
      </c>
      <c r="D29" s="10">
        <f t="shared" si="4"/>
        <v>385512.31633628346</v>
      </c>
      <c r="E29" s="10">
        <f t="shared" si="0"/>
        <v>26641.17611696622</v>
      </c>
      <c r="F29" s="10">
        <v>0</v>
      </c>
      <c r="G29" s="10">
        <v>0</v>
      </c>
      <c r="H29" s="10">
        <f t="shared" si="1"/>
        <v>23929.974263685992</v>
      </c>
      <c r="I29" s="10">
        <f t="shared" si="5"/>
        <v>436083.4667169357</v>
      </c>
      <c r="J29" s="10">
        <f t="shared" si="2"/>
        <v>288302.5446696774</v>
      </c>
      <c r="K29" s="10">
        <f t="shared" si="6"/>
        <v>17443.33866867743</v>
      </c>
      <c r="L29" s="10">
        <f t="shared" si="7"/>
        <v>11532.101786787096</v>
      </c>
      <c r="N29">
        <f t="shared" si="3"/>
        <v>14</v>
      </c>
    </row>
    <row r="30" spans="2:14" ht="15.75">
      <c r="B30">
        <v>15</v>
      </c>
      <c r="D30" s="10">
        <f t="shared" si="4"/>
        <v>436083.4667169357</v>
      </c>
      <c r="E30" s="10">
        <f t="shared" si="0"/>
        <v>27706.823161644872</v>
      </c>
      <c r="F30" s="10">
        <v>0</v>
      </c>
      <c r="G30" s="10">
        <v>0</v>
      </c>
      <c r="H30" s="10">
        <f t="shared" si="1"/>
        <v>26996.212697865485</v>
      </c>
      <c r="I30" s="10">
        <f t="shared" si="5"/>
        <v>490786.50257644604</v>
      </c>
      <c r="J30" s="10">
        <f t="shared" si="2"/>
        <v>315017.18029974186</v>
      </c>
      <c r="K30" s="10">
        <f t="shared" si="6"/>
        <v>19631.46010305784</v>
      </c>
      <c r="L30" s="10">
        <f t="shared" si="7"/>
        <v>12600.687211989674</v>
      </c>
      <c r="N30">
        <f t="shared" si="3"/>
        <v>15</v>
      </c>
    </row>
    <row r="31" spans="2:14" ht="15.75">
      <c r="B31">
        <v>16</v>
      </c>
      <c r="D31" s="10">
        <f t="shared" si="4"/>
        <v>490786.50257644604</v>
      </c>
      <c r="E31" s="10">
        <f t="shared" si="0"/>
        <v>28815.09608811067</v>
      </c>
      <c r="F31" s="10">
        <v>0</v>
      </c>
      <c r="G31" s="10">
        <v>0</v>
      </c>
      <c r="H31" s="10">
        <f t="shared" si="1"/>
        <v>30311.643037230082</v>
      </c>
      <c r="I31" s="10">
        <f t="shared" si="5"/>
        <v>549913.2417017868</v>
      </c>
      <c r="J31" s="10">
        <f t="shared" si="2"/>
        <v>342687.7516679134</v>
      </c>
      <c r="K31" s="10">
        <f t="shared" si="6"/>
        <v>21996.52966807147</v>
      </c>
      <c r="L31" s="10">
        <f t="shared" si="7"/>
        <v>13707.510066716537</v>
      </c>
      <c r="N31">
        <f t="shared" si="3"/>
        <v>16</v>
      </c>
    </row>
    <row r="32" spans="2:14" ht="15.75">
      <c r="B32">
        <v>17</v>
      </c>
      <c r="D32" s="10">
        <f t="shared" si="4"/>
        <v>549913.2417017868</v>
      </c>
      <c r="E32" s="10">
        <f t="shared" si="0"/>
        <v>29967.699931635096</v>
      </c>
      <c r="F32" s="10">
        <v>0</v>
      </c>
      <c r="G32" s="10">
        <v>0</v>
      </c>
      <c r="H32" s="10">
        <f t="shared" si="1"/>
        <v>33893.82550005626</v>
      </c>
      <c r="I32" s="10">
        <f t="shared" si="5"/>
        <v>613774.7671334781</v>
      </c>
      <c r="J32" s="10">
        <f t="shared" si="2"/>
        <v>371343.828160299</v>
      </c>
      <c r="K32" s="10">
        <f t="shared" si="6"/>
        <v>24550.990685339122</v>
      </c>
      <c r="L32" s="10">
        <f t="shared" si="7"/>
        <v>14853.75312641196</v>
      </c>
      <c r="N32">
        <f t="shared" si="3"/>
        <v>17</v>
      </c>
    </row>
    <row r="33" spans="2:14" ht="15.75">
      <c r="B33">
        <v>18</v>
      </c>
      <c r="D33" s="10">
        <f t="shared" si="4"/>
        <v>613774.7671334781</v>
      </c>
      <c r="E33" s="10">
        <f t="shared" si="0"/>
        <v>31166.407928900502</v>
      </c>
      <c r="F33" s="10">
        <v>0</v>
      </c>
      <c r="G33" s="10">
        <v>0</v>
      </c>
      <c r="H33" s="10">
        <f t="shared" si="1"/>
        <v>37761.4782658757</v>
      </c>
      <c r="I33" s="10">
        <f t="shared" si="5"/>
        <v>682702.6533282544</v>
      </c>
      <c r="J33" s="10">
        <f t="shared" si="2"/>
        <v>401015.857170345</v>
      </c>
      <c r="K33" s="10">
        <f t="shared" si="6"/>
        <v>27308.106133130175</v>
      </c>
      <c r="L33" s="10">
        <f t="shared" si="7"/>
        <v>16040.634286813802</v>
      </c>
      <c r="N33">
        <f t="shared" si="3"/>
        <v>18</v>
      </c>
    </row>
    <row r="34" spans="2:14" ht="15.75">
      <c r="B34">
        <v>19</v>
      </c>
      <c r="D34" s="10">
        <f t="shared" si="4"/>
        <v>682702.6533282544</v>
      </c>
      <c r="E34" s="10">
        <f t="shared" si="0"/>
        <v>32413.064246056525</v>
      </c>
      <c r="F34" s="10">
        <v>0</v>
      </c>
      <c r="G34" s="10">
        <v>0</v>
      </c>
      <c r="H34" s="10">
        <f t="shared" si="1"/>
        <v>41934.55112707696</v>
      </c>
      <c r="I34" s="10">
        <f t="shared" si="5"/>
        <v>757050.2687013878</v>
      </c>
      <c r="J34" s="10">
        <f t="shared" si="2"/>
        <v>431735.18983461463</v>
      </c>
      <c r="K34" s="10">
        <f t="shared" si="6"/>
        <v>30282.010748055513</v>
      </c>
      <c r="L34" s="10">
        <f t="shared" si="7"/>
        <v>17269.407593384585</v>
      </c>
      <c r="N34">
        <f t="shared" si="3"/>
        <v>19</v>
      </c>
    </row>
    <row r="35" spans="2:14" ht="15.75">
      <c r="B35">
        <v>20</v>
      </c>
      <c r="D35" s="10">
        <f t="shared" si="4"/>
        <v>757050.2687013878</v>
      </c>
      <c r="E35" s="10">
        <f t="shared" si="0"/>
        <v>33709.58681589879</v>
      </c>
      <c r="F35" s="10">
        <v>0</v>
      </c>
      <c r="G35" s="10">
        <v>0</v>
      </c>
      <c r="H35" s="10">
        <f t="shared" si="1"/>
        <v>46434.30372656023</v>
      </c>
      <c r="I35" s="10">
        <f t="shared" si="5"/>
        <v>837194.1592438468</v>
      </c>
      <c r="J35" s="10">
        <f t="shared" si="2"/>
        <v>463534.1075197315</v>
      </c>
      <c r="K35" s="10">
        <f t="shared" si="6"/>
        <v>33487.766369753874</v>
      </c>
      <c r="L35" s="10">
        <f t="shared" si="7"/>
        <v>18541.36430078926</v>
      </c>
      <c r="N35">
        <f t="shared" si="3"/>
        <v>20</v>
      </c>
    </row>
    <row r="36" spans="2:14" ht="15.75">
      <c r="B36">
        <v>21</v>
      </c>
      <c r="D36" s="10">
        <f t="shared" si="4"/>
        <v>837194.1592438468</v>
      </c>
      <c r="E36" s="10">
        <f t="shared" si="0"/>
        <v>35057.970288534736</v>
      </c>
      <c r="F36" s="10">
        <v>0</v>
      </c>
      <c r="G36" s="10">
        <v>0</v>
      </c>
      <c r="H36" s="10">
        <f t="shared" si="1"/>
        <v>51283.388663286845</v>
      </c>
      <c r="I36" s="10">
        <f t="shared" si="5"/>
        <v>923535.5181956684</v>
      </c>
      <c r="J36" s="10">
        <f t="shared" si="2"/>
        <v>496445.84908238286</v>
      </c>
      <c r="K36" s="10">
        <f t="shared" si="6"/>
        <v>36941.420727826735</v>
      </c>
      <c r="L36" s="10">
        <f t="shared" si="7"/>
        <v>19857.833963295314</v>
      </c>
      <c r="N36">
        <f t="shared" si="3"/>
        <v>21</v>
      </c>
    </row>
    <row r="37" spans="2:14" ht="15.75">
      <c r="B37">
        <v>22</v>
      </c>
      <c r="D37" s="10">
        <f t="shared" si="4"/>
        <v>923535.5181956684</v>
      </c>
      <c r="E37" s="10">
        <f t="shared" si="0"/>
        <v>36460.28910007613</v>
      </c>
      <c r="F37" s="10">
        <v>0</v>
      </c>
      <c r="G37" s="10">
        <v>0</v>
      </c>
      <c r="H37" s="10">
        <f t="shared" si="1"/>
        <v>56505.93976474238</v>
      </c>
      <c r="I37" s="10">
        <f t="shared" si="5"/>
        <v>1016501.7470604869</v>
      </c>
      <c r="J37" s="10">
        <f t="shared" si="2"/>
        <v>530504.6389249149</v>
      </c>
      <c r="K37" s="10">
        <f t="shared" si="6"/>
        <v>40660.06988241948</v>
      </c>
      <c r="L37" s="10">
        <f t="shared" si="7"/>
        <v>21220.185556996596</v>
      </c>
      <c r="N37">
        <f t="shared" si="3"/>
        <v>22</v>
      </c>
    </row>
    <row r="38" spans="2:14" ht="15.75">
      <c r="B38">
        <v>23</v>
      </c>
      <c r="D38" s="10">
        <f t="shared" si="4"/>
        <v>1016501.7470604869</v>
      </c>
      <c r="E38" s="10">
        <f t="shared" si="0"/>
        <v>37918.70066407917</v>
      </c>
      <c r="F38" s="10">
        <v>0</v>
      </c>
      <c r="G38" s="10">
        <v>0</v>
      </c>
      <c r="H38" s="10">
        <f t="shared" si="1"/>
        <v>62127.66584355159</v>
      </c>
      <c r="I38" s="10">
        <f t="shared" si="5"/>
        <v>1116548.1135681176</v>
      </c>
      <c r="J38" s="10">
        <f t="shared" si="2"/>
        <v>565745.7158697068</v>
      </c>
      <c r="K38" s="10">
        <f t="shared" si="6"/>
        <v>44661.92454272471</v>
      </c>
      <c r="L38" s="10">
        <f t="shared" si="7"/>
        <v>22629.828634788275</v>
      </c>
      <c r="N38">
        <f t="shared" si="3"/>
        <v>23</v>
      </c>
    </row>
    <row r="39" spans="2:14" ht="15.75">
      <c r="B39">
        <v>24</v>
      </c>
      <c r="D39" s="10">
        <f t="shared" si="4"/>
        <v>1116548.1135681176</v>
      </c>
      <c r="E39" s="10">
        <f t="shared" si="0"/>
        <v>39435.44869064234</v>
      </c>
      <c r="F39" s="10">
        <v>0</v>
      </c>
      <c r="G39" s="10">
        <v>0</v>
      </c>
      <c r="H39" s="10">
        <f t="shared" si="1"/>
        <v>68175.95027480632</v>
      </c>
      <c r="I39" s="10">
        <f t="shared" si="5"/>
        <v>1224159.5125335662</v>
      </c>
      <c r="J39" s="10">
        <f t="shared" si="2"/>
        <v>602205.3628761898</v>
      </c>
      <c r="K39" s="10">
        <f t="shared" si="6"/>
        <v>48966.380501342646</v>
      </c>
      <c r="L39" s="10">
        <f t="shared" si="7"/>
        <v>24088.21451504759</v>
      </c>
      <c r="N39">
        <f t="shared" si="3"/>
        <v>24</v>
      </c>
    </row>
    <row r="40" spans="2:14" ht="15.75">
      <c r="B40">
        <v>25</v>
      </c>
      <c r="D40" s="10">
        <f t="shared" si="4"/>
        <v>1224159.5125335662</v>
      </c>
      <c r="E40" s="10">
        <f t="shared" si="0"/>
        <v>41012.86663826804</v>
      </c>
      <c r="F40" s="10">
        <v>0</v>
      </c>
      <c r="G40" s="10">
        <v>0</v>
      </c>
      <c r="H40" s="10">
        <f t="shared" si="1"/>
        <v>74679.95675116201</v>
      </c>
      <c r="I40" s="10">
        <f t="shared" si="5"/>
        <v>1339852.3359229963</v>
      </c>
      <c r="J40" s="10">
        <f t="shared" si="2"/>
        <v>639920.9376250671</v>
      </c>
      <c r="K40" s="10">
        <f t="shared" si="6"/>
        <v>53594.09343691985</v>
      </c>
      <c r="L40" s="10">
        <f t="shared" si="7"/>
        <v>25596.837505002684</v>
      </c>
      <c r="N40">
        <f t="shared" si="3"/>
        <v>25</v>
      </c>
    </row>
    <row r="41" spans="2:14" ht="15.75">
      <c r="B41">
        <v>26</v>
      </c>
      <c r="D41" s="10">
        <f t="shared" si="4"/>
        <v>1339852.3359229963</v>
      </c>
      <c r="E41" s="10">
        <f t="shared" si="0"/>
        <v>42653.381303798764</v>
      </c>
      <c r="F41" s="10">
        <v>0</v>
      </c>
      <c r="G41" s="10">
        <v>0</v>
      </c>
      <c r="H41" s="10">
        <f t="shared" si="1"/>
        <v>81670.74159449374</v>
      </c>
      <c r="I41" s="10">
        <f t="shared" si="5"/>
        <v>1464176.4588212888</v>
      </c>
      <c r="J41" s="10">
        <f t="shared" si="2"/>
        <v>678930.9039950122</v>
      </c>
      <c r="K41" s="10">
        <f t="shared" si="6"/>
        <v>58567.05835285155</v>
      </c>
      <c r="L41" s="10">
        <f t="shared" si="7"/>
        <v>27157.236159800486</v>
      </c>
      <c r="N41">
        <f t="shared" si="3"/>
        <v>26</v>
      </c>
    </row>
    <row r="42" spans="2:14" ht="15.75">
      <c r="B42">
        <v>27</v>
      </c>
      <c r="D42" s="10">
        <f t="shared" si="4"/>
        <v>1464176.4588212888</v>
      </c>
      <c r="E42" s="10">
        <f t="shared" si="0"/>
        <v>44359.516555950715</v>
      </c>
      <c r="F42" s="10">
        <v>0</v>
      </c>
      <c r="G42" s="10">
        <v>0</v>
      </c>
      <c r="H42" s="10">
        <f t="shared" si="1"/>
        <v>89181.37302595584</v>
      </c>
      <c r="I42" s="10">
        <f t="shared" si="5"/>
        <v>1597717.3484031954</v>
      </c>
      <c r="J42" s="10">
        <f t="shared" si="2"/>
        <v>719274.8644578542</v>
      </c>
      <c r="K42" s="10">
        <f t="shared" si="6"/>
        <v>63908.69393612782</v>
      </c>
      <c r="L42" s="10">
        <f t="shared" si="7"/>
        <v>28770.994578314167</v>
      </c>
      <c r="N42">
        <f t="shared" si="3"/>
        <v>27</v>
      </c>
    </row>
    <row r="43" spans="2:14" ht="15.75">
      <c r="B43">
        <v>28</v>
      </c>
      <c r="D43" s="10">
        <f t="shared" si="4"/>
        <v>1597717.3484031954</v>
      </c>
      <c r="E43" s="10">
        <f t="shared" si="0"/>
        <v>46133.897218188744</v>
      </c>
      <c r="F43" s="10">
        <v>0</v>
      </c>
      <c r="G43" s="10">
        <v>0</v>
      </c>
      <c r="H43" s="10">
        <f t="shared" si="1"/>
        <v>97247.05782073738</v>
      </c>
      <c r="I43" s="10">
        <f t="shared" si="5"/>
        <v>1741098.3034421215</v>
      </c>
      <c r="J43" s="10">
        <f t="shared" si="2"/>
        <v>760993.5934190189</v>
      </c>
      <c r="K43" s="10">
        <f t="shared" si="6"/>
        <v>69643.93213768487</v>
      </c>
      <c r="L43" s="10">
        <f t="shared" si="7"/>
        <v>30439.743736760756</v>
      </c>
      <c r="N43">
        <f t="shared" si="3"/>
        <v>28</v>
      </c>
    </row>
    <row r="44" spans="2:14" ht="15.75">
      <c r="B44">
        <v>29</v>
      </c>
      <c r="D44" s="10">
        <f t="shared" si="4"/>
        <v>1741098.3034421215</v>
      </c>
      <c r="E44" s="10">
        <f t="shared" si="0"/>
        <v>47979.253106916294</v>
      </c>
      <c r="F44" s="10">
        <v>0</v>
      </c>
      <c r="G44" s="10">
        <v>0</v>
      </c>
      <c r="H44" s="10">
        <f t="shared" si="1"/>
        <v>105905.27579973478</v>
      </c>
      <c r="I44" s="10">
        <f t="shared" si="5"/>
        <v>1894982.8323487726</v>
      </c>
      <c r="J44" s="10">
        <f t="shared" si="2"/>
        <v>804129.0715307753</v>
      </c>
      <c r="K44" s="10">
        <f t="shared" si="6"/>
        <v>75799.31329395091</v>
      </c>
      <c r="L44" s="10">
        <f t="shared" si="7"/>
        <v>32165.162861231012</v>
      </c>
      <c r="N44">
        <f t="shared" si="3"/>
        <v>29</v>
      </c>
    </row>
    <row r="45" spans="2:14" ht="15.75">
      <c r="B45">
        <v>30</v>
      </c>
      <c r="D45" s="10">
        <f t="shared" si="4"/>
        <v>1894982.8323487726</v>
      </c>
      <c r="E45" s="10">
        <f t="shared" si="0"/>
        <v>49898.423231192945</v>
      </c>
      <c r="F45" s="10">
        <v>0</v>
      </c>
      <c r="G45" s="10">
        <v>0</v>
      </c>
      <c r="H45" s="10">
        <f t="shared" si="1"/>
        <v>115195.92263786214</v>
      </c>
      <c r="I45" s="10">
        <f t="shared" si="5"/>
        <v>2060077.1782178276</v>
      </c>
      <c r="J45" s="10">
        <f t="shared" si="2"/>
        <v>848724.5210066362</v>
      </c>
      <c r="K45" s="10">
        <f t="shared" si="6"/>
        <v>82403.0871287131</v>
      </c>
      <c r="L45" s="10">
        <f t="shared" si="7"/>
        <v>33948.980840265445</v>
      </c>
      <c r="N45">
        <f t="shared" si="3"/>
        <v>30</v>
      </c>
    </row>
    <row r="46" spans="2:14" ht="15.75">
      <c r="B46">
        <v>31</v>
      </c>
      <c r="D46" s="10">
        <f t="shared" si="4"/>
        <v>2060077.1782178276</v>
      </c>
      <c r="E46" s="10">
        <f t="shared" si="0"/>
        <v>51894.360160440665</v>
      </c>
      <c r="F46" s="10">
        <v>0</v>
      </c>
      <c r="G46" s="10">
        <v>0</v>
      </c>
      <c r="H46" s="10">
        <f t="shared" si="1"/>
        <v>125161.46149788288</v>
      </c>
      <c r="I46" s="10">
        <f t="shared" si="5"/>
        <v>2237132.999876151</v>
      </c>
      <c r="J46" s="10">
        <f t="shared" si="2"/>
        <v>894824.4419660922</v>
      </c>
      <c r="K46" s="10">
        <f t="shared" si="6"/>
        <v>89485.31999504604</v>
      </c>
      <c r="L46" s="10">
        <f t="shared" si="7"/>
        <v>35792.97767864369</v>
      </c>
      <c r="N46">
        <f t="shared" si="3"/>
        <v>31</v>
      </c>
    </row>
    <row r="47" spans="2:14" ht="15.75">
      <c r="B47">
        <v>32</v>
      </c>
      <c r="D47" s="10">
        <f t="shared" si="4"/>
        <v>2237132.999876151</v>
      </c>
      <c r="E47" s="10">
        <f t="shared" si="0"/>
        <v>53970.134566858294</v>
      </c>
      <c r="F47" s="10">
        <v>0</v>
      </c>
      <c r="G47" s="10">
        <v>0</v>
      </c>
      <c r="H47" s="10">
        <f t="shared" si="1"/>
        <v>135847.0840295748</v>
      </c>
      <c r="I47" s="10">
        <f t="shared" si="5"/>
        <v>2426950.218472584</v>
      </c>
      <c r="J47" s="10">
        <f t="shared" si="2"/>
        <v>942474.6498397043</v>
      </c>
      <c r="K47" s="10">
        <f t="shared" si="6"/>
        <v>97078.00873890337</v>
      </c>
      <c r="L47" s="10">
        <f t="shared" si="7"/>
        <v>37698.98599358817</v>
      </c>
      <c r="N47">
        <f t="shared" si="3"/>
        <v>32</v>
      </c>
    </row>
    <row r="48" spans="2:14" ht="15.75">
      <c r="B48">
        <v>33</v>
      </c>
      <c r="D48" s="10">
        <f t="shared" si="4"/>
        <v>2426950.218472584</v>
      </c>
      <c r="E48" s="10">
        <f t="shared" si="0"/>
        <v>56128.93994953263</v>
      </c>
      <c r="F48" s="10">
        <v>0</v>
      </c>
      <c r="G48" s="10">
        <v>0</v>
      </c>
      <c r="H48" s="10">
        <f t="shared" si="1"/>
        <v>147300.88130684104</v>
      </c>
      <c r="I48" s="10">
        <f t="shared" si="5"/>
        <v>2630380.0397289577</v>
      </c>
      <c r="J48" s="10">
        <f t="shared" si="2"/>
        <v>991722.3138654538</v>
      </c>
      <c r="K48" s="10">
        <f t="shared" si="6"/>
        <v>105215.20158915831</v>
      </c>
      <c r="L48" s="10">
        <f t="shared" si="7"/>
        <v>39668.892554618156</v>
      </c>
      <c r="N48">
        <f t="shared" si="3"/>
        <v>33</v>
      </c>
    </row>
    <row r="49" spans="2:14" ht="15.75">
      <c r="B49">
        <v>34</v>
      </c>
      <c r="D49" s="10">
        <f t="shared" si="4"/>
        <v>2630380.0397289577</v>
      </c>
      <c r="E49" s="10">
        <f aca="true" t="shared" si="8" ref="E49:E65">E48*(1+$B$10)</f>
        <v>58374.097547513935</v>
      </c>
      <c r="F49" s="10">
        <v>0</v>
      </c>
      <c r="G49" s="10">
        <v>0</v>
      </c>
      <c r="H49" s="10">
        <f t="shared" si="1"/>
        <v>159574.0253101629</v>
      </c>
      <c r="I49" s="10">
        <f t="shared" si="5"/>
        <v>2848328.1625866345</v>
      </c>
      <c r="J49" s="10">
        <f t="shared" si="2"/>
        <v>1042615.9967081599</v>
      </c>
      <c r="K49" s="10">
        <f t="shared" si="6"/>
        <v>113933.12650346538</v>
      </c>
      <c r="L49" s="10">
        <f t="shared" si="7"/>
        <v>41704.6398683264</v>
      </c>
      <c r="N49">
        <f t="shared" si="3"/>
        <v>34</v>
      </c>
    </row>
    <row r="50" spans="2:14" ht="15.75">
      <c r="B50">
        <v>35</v>
      </c>
      <c r="D50" s="10">
        <f t="shared" si="4"/>
        <v>2848328.1625866345</v>
      </c>
      <c r="E50" s="10">
        <f t="shared" si="8"/>
        <v>60709.0614494145</v>
      </c>
      <c r="F50" s="10">
        <v>0</v>
      </c>
      <c r="G50" s="10">
        <v>0</v>
      </c>
      <c r="H50" s="10">
        <f t="shared" si="1"/>
        <v>172720.9615986805</v>
      </c>
      <c r="I50" s="10">
        <f t="shared" si="5"/>
        <v>3081758.1856347295</v>
      </c>
      <c r="J50" s="10">
        <f t="shared" si="2"/>
        <v>1095205.695234681</v>
      </c>
      <c r="K50" s="10">
        <f t="shared" si="6"/>
        <v>123270.32742538919</v>
      </c>
      <c r="L50" s="10">
        <f t="shared" si="7"/>
        <v>43808.227809387245</v>
      </c>
      <c r="N50">
        <f t="shared" si="3"/>
        <v>35</v>
      </c>
    </row>
    <row r="51" spans="2:14" ht="15.75">
      <c r="B51">
        <v>36</v>
      </c>
      <c r="D51" s="10">
        <f t="shared" si="4"/>
        <v>3081758.1856347295</v>
      </c>
      <c r="E51" s="10">
        <f t="shared" si="8"/>
        <v>63137.42390739108</v>
      </c>
      <c r="F51" s="10">
        <v>0</v>
      </c>
      <c r="G51" s="10">
        <v>0</v>
      </c>
      <c r="H51" s="10">
        <f t="shared" si="1"/>
        <v>186799.61385530548</v>
      </c>
      <c r="I51" s="10">
        <f t="shared" si="5"/>
        <v>3331695.2233974263</v>
      </c>
      <c r="J51" s="10">
        <f t="shared" si="2"/>
        <v>1149542.8824785936</v>
      </c>
      <c r="K51" s="10">
        <f t="shared" si="6"/>
        <v>133267.80893589705</v>
      </c>
      <c r="L51" s="10">
        <f t="shared" si="7"/>
        <v>45981.71529914375</v>
      </c>
      <c r="N51">
        <f t="shared" si="3"/>
        <v>36</v>
      </c>
    </row>
    <row r="52" spans="2:14" ht="15.75">
      <c r="B52">
        <v>37</v>
      </c>
      <c r="D52" s="10">
        <f t="shared" si="4"/>
        <v>3331695.2233974263</v>
      </c>
      <c r="E52" s="10">
        <f t="shared" si="8"/>
        <v>65662.92086368673</v>
      </c>
      <c r="F52" s="10">
        <v>0</v>
      </c>
      <c r="G52" s="10">
        <v>0</v>
      </c>
      <c r="H52" s="10">
        <f t="shared" si="1"/>
        <v>201871.6010297562</v>
      </c>
      <c r="I52" s="10">
        <f t="shared" si="5"/>
        <v>3599229.745290869</v>
      </c>
      <c r="J52" s="10">
        <f t="shared" si="2"/>
        <v>1205680.5508289996</v>
      </c>
      <c r="K52" s="10">
        <f t="shared" si="6"/>
        <v>143969.18981163477</v>
      </c>
      <c r="L52" s="10">
        <f t="shared" si="7"/>
        <v>48227.22203315998</v>
      </c>
      <c r="N52">
        <f t="shared" si="3"/>
        <v>37</v>
      </c>
    </row>
    <row r="53" spans="2:14" ht="15.75">
      <c r="B53">
        <v>38</v>
      </c>
      <c r="D53" s="10">
        <f t="shared" si="4"/>
        <v>3599229.745290869</v>
      </c>
      <c r="E53" s="10">
        <f t="shared" si="8"/>
        <v>68289.4376982342</v>
      </c>
      <c r="F53" s="10">
        <v>0</v>
      </c>
      <c r="G53" s="10">
        <v>0</v>
      </c>
      <c r="H53" s="10">
        <f t="shared" si="1"/>
        <v>218002.46784839913</v>
      </c>
      <c r="I53" s="10">
        <f t="shared" si="5"/>
        <v>3885521.6508375024</v>
      </c>
      <c r="J53" s="10">
        <f t="shared" si="2"/>
        <v>1263673.2564791448</v>
      </c>
      <c r="K53" s="10">
        <f t="shared" si="6"/>
        <v>155420.8660335001</v>
      </c>
      <c r="L53" s="10">
        <f t="shared" si="7"/>
        <v>50546.93025916579</v>
      </c>
      <c r="N53">
        <f t="shared" si="3"/>
        <v>38</v>
      </c>
    </row>
    <row r="54" spans="2:14" ht="15.75">
      <c r="B54">
        <v>39</v>
      </c>
      <c r="D54" s="10">
        <f t="shared" si="4"/>
        <v>3885521.6508375024</v>
      </c>
      <c r="E54" s="10">
        <f t="shared" si="8"/>
        <v>71021.01520616356</v>
      </c>
      <c r="F54" s="10">
        <v>0</v>
      </c>
      <c r="G54" s="10">
        <v>0</v>
      </c>
      <c r="H54" s="10">
        <f t="shared" si="1"/>
        <v>235261.92950643506</v>
      </c>
      <c r="I54" s="10">
        <f t="shared" si="5"/>
        <v>4191804.5955501013</v>
      </c>
      <c r="J54" s="10">
        <f t="shared" si="2"/>
        <v>1323577.165171553</v>
      </c>
      <c r="K54" s="10">
        <f t="shared" si="6"/>
        <v>167672.18382200407</v>
      </c>
      <c r="L54" s="10">
        <f t="shared" si="7"/>
        <v>52943.08660686212</v>
      </c>
      <c r="N54">
        <f t="shared" si="3"/>
        <v>39</v>
      </c>
    </row>
    <row r="55" spans="2:14" ht="15.75">
      <c r="B55">
        <v>40</v>
      </c>
      <c r="D55" s="10">
        <f t="shared" si="4"/>
        <v>4191804.5955501013</v>
      </c>
      <c r="E55" s="10">
        <f t="shared" si="8"/>
        <v>73861.85581441011</v>
      </c>
      <c r="F55" s="10">
        <v>0</v>
      </c>
      <c r="G55" s="10">
        <v>0</v>
      </c>
      <c r="H55" s="10">
        <f t="shared" si="1"/>
        <v>253724.13140743837</v>
      </c>
      <c r="I55" s="10">
        <f t="shared" si="5"/>
        <v>4519390.58277195</v>
      </c>
      <c r="J55" s="10">
        <f t="shared" si="2"/>
        <v>1385450.099277463</v>
      </c>
      <c r="K55" s="10">
        <f t="shared" si="6"/>
        <v>180775.62331087803</v>
      </c>
      <c r="L55" s="10">
        <f t="shared" si="7"/>
        <v>55418.00397109852</v>
      </c>
      <c r="N55">
        <f t="shared" si="3"/>
        <v>40</v>
      </c>
    </row>
    <row r="56" spans="2:14" ht="15.75">
      <c r="B56">
        <v>41</v>
      </c>
      <c r="D56" s="10">
        <f t="shared" si="4"/>
        <v>4519390.58277195</v>
      </c>
      <c r="E56" s="10">
        <f t="shared" si="8"/>
        <v>76816.33004698652</v>
      </c>
      <c r="F56" s="10">
        <v>0</v>
      </c>
      <c r="G56" s="10">
        <v>0</v>
      </c>
      <c r="H56" s="10">
        <f t="shared" si="1"/>
        <v>273467.92486772663</v>
      </c>
      <c r="I56" s="10">
        <f t="shared" si="5"/>
        <v>4869674.8376866635</v>
      </c>
      <c r="J56" s="10">
        <f t="shared" si="2"/>
        <v>1449351.586249441</v>
      </c>
      <c r="K56" s="10">
        <f t="shared" si="6"/>
        <v>194786.99350746654</v>
      </c>
      <c r="L56" s="10">
        <f t="shared" si="7"/>
        <v>57974.063449977635</v>
      </c>
      <c r="N56">
        <f t="shared" si="3"/>
        <v>41</v>
      </c>
    </row>
    <row r="57" spans="2:14" ht="15.75">
      <c r="B57">
        <v>42</v>
      </c>
      <c r="D57" s="10">
        <f t="shared" si="4"/>
        <v>4869674.8376866635</v>
      </c>
      <c r="E57" s="10">
        <f t="shared" si="8"/>
        <v>79888.98324886599</v>
      </c>
      <c r="F57" s="10">
        <v>0</v>
      </c>
      <c r="G57" s="10">
        <v>0</v>
      </c>
      <c r="H57" s="10">
        <f t="shared" si="1"/>
        <v>294577.1597586658</v>
      </c>
      <c r="I57" s="10">
        <f t="shared" si="5"/>
        <v>5244140.980694195</v>
      </c>
      <c r="J57" s="10">
        <f t="shared" si="2"/>
        <v>1515342.9084871954</v>
      </c>
      <c r="K57" s="10">
        <f t="shared" si="6"/>
        <v>209765.63922776782</v>
      </c>
      <c r="L57" s="10">
        <f t="shared" si="7"/>
        <v>60613.716339487815</v>
      </c>
      <c r="N57">
        <f t="shared" si="3"/>
        <v>42</v>
      </c>
    </row>
    <row r="58" spans="2:14" ht="15.75">
      <c r="B58">
        <v>43</v>
      </c>
      <c r="D58" s="10">
        <f t="shared" si="4"/>
        <v>5244140.980694195</v>
      </c>
      <c r="E58" s="10">
        <f t="shared" si="8"/>
        <v>83084.54257882063</v>
      </c>
      <c r="F58" s="10">
        <v>0</v>
      </c>
      <c r="G58" s="10">
        <v>0</v>
      </c>
      <c r="H58" s="10">
        <f t="shared" si="1"/>
        <v>317140.9951190163</v>
      </c>
      <c r="I58" s="10">
        <f t="shared" si="5"/>
        <v>5644366.518392033</v>
      </c>
      <c r="J58" s="10">
        <f t="shared" si="2"/>
        <v>1583487.1546577625</v>
      </c>
      <c r="K58" s="10">
        <f t="shared" si="6"/>
        <v>225774.66073568133</v>
      </c>
      <c r="L58" s="10">
        <f t="shared" si="7"/>
        <v>63339.4861863105</v>
      </c>
      <c r="N58">
        <f t="shared" si="3"/>
        <v>43</v>
      </c>
    </row>
    <row r="59" spans="2:14" ht="15.75">
      <c r="B59">
        <v>44</v>
      </c>
      <c r="D59" s="10">
        <f t="shared" si="4"/>
        <v>5644366.518392033</v>
      </c>
      <c r="E59" s="10">
        <f t="shared" si="8"/>
        <v>86407.92428197346</v>
      </c>
      <c r="F59" s="10">
        <v>0</v>
      </c>
      <c r="G59" s="10">
        <v>0</v>
      </c>
      <c r="H59" s="10">
        <f t="shared" si="1"/>
        <v>341254.2288319812</v>
      </c>
      <c r="I59" s="10">
        <f t="shared" si="5"/>
        <v>6072028.671505988</v>
      </c>
      <c r="J59" s="10">
        <f t="shared" si="2"/>
        <v>1653849.272512448</v>
      </c>
      <c r="K59" s="10">
        <f t="shared" si="6"/>
        <v>242881.1468602395</v>
      </c>
      <c r="L59" s="10">
        <f t="shared" si="7"/>
        <v>66153.97090049792</v>
      </c>
      <c r="N59">
        <f t="shared" si="3"/>
        <v>44</v>
      </c>
    </row>
    <row r="60" spans="2:14" ht="15.75">
      <c r="B60">
        <v>45</v>
      </c>
      <c r="D60" s="10">
        <f t="shared" si="4"/>
        <v>6072028.671505988</v>
      </c>
      <c r="E60" s="10">
        <f t="shared" si="8"/>
        <v>89864.2412532524</v>
      </c>
      <c r="F60" s="10">
        <v>0</v>
      </c>
      <c r="G60" s="10">
        <v>0</v>
      </c>
      <c r="H60" s="10">
        <f t="shared" si="1"/>
        <v>367017.6475279568</v>
      </c>
      <c r="I60" s="10">
        <f t="shared" si="5"/>
        <v>6528910.560287196</v>
      </c>
      <c r="J60" s="10">
        <f t="shared" si="2"/>
        <v>1726496.1232441391</v>
      </c>
      <c r="K60" s="10">
        <f t="shared" si="6"/>
        <v>261156.42241148785</v>
      </c>
      <c r="L60" s="10">
        <f t="shared" si="7"/>
        <v>69059.84492976556</v>
      </c>
      <c r="N60">
        <f t="shared" si="3"/>
        <v>45</v>
      </c>
    </row>
    <row r="61" spans="2:14" ht="15.75">
      <c r="B61">
        <v>46</v>
      </c>
      <c r="D61" s="10">
        <f t="shared" si="4"/>
        <v>6528910.560287196</v>
      </c>
      <c r="E61" s="10">
        <f t="shared" si="8"/>
        <v>93458.8109033825</v>
      </c>
      <c r="F61" s="10">
        <v>0</v>
      </c>
      <c r="G61" s="10">
        <v>0</v>
      </c>
      <c r="H61" s="10">
        <f t="shared" si="1"/>
        <v>394538.39794433326</v>
      </c>
      <c r="I61" s="10">
        <f t="shared" si="5"/>
        <v>7016907.769134912</v>
      </c>
      <c r="J61" s="10">
        <f t="shared" si="2"/>
        <v>1801496.5374298713</v>
      </c>
      <c r="K61" s="10">
        <f t="shared" si="6"/>
        <v>280676.31076539645</v>
      </c>
      <c r="L61" s="10">
        <f t="shared" si="7"/>
        <v>72059.86149719486</v>
      </c>
      <c r="N61">
        <f t="shared" si="3"/>
        <v>46</v>
      </c>
    </row>
    <row r="62" spans="2:14" ht="15.75">
      <c r="B62">
        <v>47</v>
      </c>
      <c r="D62" s="10">
        <f t="shared" si="4"/>
        <v>7016907.769134912</v>
      </c>
      <c r="E62" s="10">
        <f t="shared" si="8"/>
        <v>97197.1633395178</v>
      </c>
      <c r="F62" s="10">
        <v>0</v>
      </c>
      <c r="G62" s="10">
        <v>0</v>
      </c>
      <c r="H62" s="10">
        <f t="shared" si="1"/>
        <v>423930.3810482802</v>
      </c>
      <c r="I62" s="10">
        <f t="shared" si="5"/>
        <v>7538035.3135227095</v>
      </c>
      <c r="J62" s="10">
        <f t="shared" si="2"/>
        <v>1878921.3726048379</v>
      </c>
      <c r="K62" s="10">
        <f t="shared" si="6"/>
        <v>301521.4125409084</v>
      </c>
      <c r="L62" s="10">
        <f t="shared" si="7"/>
        <v>75156.85490419352</v>
      </c>
      <c r="N62">
        <f t="shared" si="3"/>
        <v>47</v>
      </c>
    </row>
    <row r="63" spans="2:14" ht="15.75">
      <c r="B63">
        <v>48</v>
      </c>
      <c r="D63" s="10">
        <f t="shared" si="4"/>
        <v>7538035.3135227095</v>
      </c>
      <c r="E63" s="10">
        <f t="shared" si="8"/>
        <v>101085.04987309853</v>
      </c>
      <c r="F63" s="10">
        <v>0</v>
      </c>
      <c r="G63" s="10">
        <v>0</v>
      </c>
      <c r="H63" s="10">
        <f t="shared" si="1"/>
        <v>455314.6703075555</v>
      </c>
      <c r="I63" s="10">
        <f t="shared" si="5"/>
        <v>8094435.0337033635</v>
      </c>
      <c r="J63" s="10">
        <f t="shared" si="2"/>
        <v>1958843.5725153873</v>
      </c>
      <c r="K63" s="10">
        <f t="shared" si="6"/>
        <v>323777.40134813456</v>
      </c>
      <c r="L63" s="10">
        <f t="shared" si="7"/>
        <v>78353.7429006155</v>
      </c>
      <c r="N63">
        <f t="shared" si="3"/>
        <v>48</v>
      </c>
    </row>
    <row r="64" spans="2:14" ht="15.75">
      <c r="B64">
        <v>49</v>
      </c>
      <c r="D64" s="10">
        <f t="shared" si="4"/>
        <v>8094435.0337033635</v>
      </c>
      <c r="E64" s="10">
        <f t="shared" si="8"/>
        <v>105128.45186802247</v>
      </c>
      <c r="F64" s="10">
        <v>0</v>
      </c>
      <c r="G64" s="10">
        <v>0</v>
      </c>
      <c r="H64" s="10">
        <f t="shared" si="1"/>
        <v>488819.9555782424</v>
      </c>
      <c r="I64" s="10">
        <f t="shared" si="5"/>
        <v>8688383.44114963</v>
      </c>
      <c r="J64" s="10">
        <f t="shared" si="2"/>
        <v>2041338.2280999247</v>
      </c>
      <c r="K64" s="10">
        <f t="shared" si="6"/>
        <v>347535.3376459852</v>
      </c>
      <c r="L64" s="10">
        <f t="shared" si="7"/>
        <v>81653.529123997</v>
      </c>
      <c r="N64">
        <f t="shared" si="3"/>
        <v>49</v>
      </c>
    </row>
    <row r="65" spans="2:14" ht="15.75">
      <c r="B65">
        <v>50</v>
      </c>
      <c r="D65" s="10">
        <f t="shared" si="4"/>
        <v>8688383.44114963</v>
      </c>
      <c r="E65" s="10">
        <f t="shared" si="8"/>
        <v>109333.58994274338</v>
      </c>
      <c r="F65" s="10">
        <v>0</v>
      </c>
      <c r="G65" s="10">
        <v>0</v>
      </c>
      <c r="H65" s="10">
        <f t="shared" si="1"/>
        <v>524583.01416726</v>
      </c>
      <c r="I65" s="10">
        <f t="shared" si="5"/>
        <v>9322300.045259634</v>
      </c>
      <c r="J65" s="10">
        <f t="shared" si="2"/>
        <v>2126482.6402480663</v>
      </c>
      <c r="K65" s="10">
        <f t="shared" si="6"/>
        <v>372892.0018103854</v>
      </c>
      <c r="L65" s="10">
        <f t="shared" si="7"/>
        <v>85059.30560992265</v>
      </c>
      <c r="N65">
        <f t="shared" si="3"/>
        <v>50</v>
      </c>
    </row>
  </sheetData>
  <hyperlinks>
    <hyperlink ref="A3" r:id="rId1" display="http://moneyfortherestofus.net/save"/>
    <hyperlink ref="D7" r:id="rId2" display="http://moneyfortherestofus.net/mny009-expected-return/"/>
  </hyperlinks>
  <printOptions/>
  <pageMargins left="0.75" right="0.75" top="1" bottom="1" header="0.5" footer="0.5"/>
  <pageSetup horizontalDpi="600" verticalDpi="600" orientation="portrait"/>
  <ignoredErrors>
    <ignoredError sqref="K16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Stein</dc:creator>
  <cp:keywords/>
  <dc:description/>
  <cp:lastModifiedBy>Microsoft Office User</cp:lastModifiedBy>
  <dcterms:created xsi:type="dcterms:W3CDTF">2014-07-10T03:25:25Z</dcterms:created>
  <dcterms:modified xsi:type="dcterms:W3CDTF">2016-10-18T16:09:03Z</dcterms:modified>
  <cp:category/>
  <cp:version/>
  <cp:contentType/>
  <cp:contentStatus/>
</cp:coreProperties>
</file>